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hamad\Downloads\سایت\فایل ها\"/>
    </mc:Choice>
  </mc:AlternateContent>
  <xr:revisionPtr revIDLastSave="0" documentId="8_{E634E393-C4D3-4C39-89D2-295C42060741}" xr6:coauthVersionLast="47" xr6:coauthVersionMax="47" xr10:uidLastSave="{00000000-0000-0000-0000-000000000000}"/>
  <bookViews>
    <workbookView xWindow="-120" yWindow="-120" windowWidth="20730" windowHeight="11160" tabRatio="935" xr2:uid="{00000000-000D-0000-FFFF-FFFF00000000}"/>
  </bookViews>
  <sheets>
    <sheet name="سیراف حساب" sheetId="7" r:id="rId1"/>
    <sheet name="صورت سود و زیان شرکت بازرگانی" sheetId="4" r:id="rId2"/>
    <sheet name="صورت سود و زیان شرکت خدماتی" sheetId="5" r:id="rId3"/>
    <sheet name="صورت سو و زیان در اظهارنامه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6" l="1"/>
  <c r="C36" i="6"/>
  <c r="C23" i="6"/>
  <c r="C18" i="6"/>
  <c r="C9" i="6"/>
  <c r="C6" i="6"/>
  <c r="C10" i="6" s="1"/>
  <c r="C24" i="6" s="1"/>
  <c r="C18" i="5"/>
  <c r="C19" i="5" s="1"/>
  <c r="C16" i="5"/>
  <c r="C17" i="5" s="1"/>
  <c r="D13" i="4"/>
  <c r="F31" i="4" l="1"/>
  <c r="F30" i="4"/>
  <c r="F20" i="4"/>
  <c r="F19" i="4"/>
  <c r="E17" i="4"/>
  <c r="E16" i="4"/>
  <c r="D14" i="4"/>
  <c r="F8" i="4"/>
  <c r="F7" i="4"/>
</calcChain>
</file>

<file path=xl/sharedStrings.xml><?xml version="1.0" encoding="utf-8"?>
<sst xmlns="http://schemas.openxmlformats.org/spreadsheetml/2006/main" count="153" uniqueCount="104">
  <si>
    <t>صورت سود و زیان</t>
  </si>
  <si>
    <t>برای سال منتهی به 29 اسفند 1400</t>
  </si>
  <si>
    <t>هزینه متفرقه</t>
  </si>
  <si>
    <t>هزینه اجاره</t>
  </si>
  <si>
    <t>هزینه بیمه</t>
  </si>
  <si>
    <t>سودخالص</t>
  </si>
  <si>
    <t>فروش خالص:</t>
  </si>
  <si>
    <t>فروش (ناخالص)</t>
  </si>
  <si>
    <t xml:space="preserve"> کسرمی‌شود: برگشت از فروش وتخفیفات</t>
  </si>
  <si>
    <t>تخفیفات نقدی فروش</t>
  </si>
  <si>
    <t>فروش خالص</t>
  </si>
  <si>
    <t>بهای تمام شده کالای فروش رفته :</t>
  </si>
  <si>
    <t>موجودی کالا در اول دوره</t>
  </si>
  <si>
    <t>خریدکالا</t>
  </si>
  <si>
    <t xml:space="preserve"> کسرمی‌شود: برگشت از خرید وتخفیفات</t>
  </si>
  <si>
    <t>تخفیفات نقدی خرید</t>
  </si>
  <si>
    <t>خریدخالص</t>
  </si>
  <si>
    <t>اضافه می‌شود: هزینه حمل کالای خریداری شده</t>
  </si>
  <si>
    <t>بهای تمام شده کالای خریداری شده</t>
  </si>
  <si>
    <t>بهای تمام شده کالای آماده برای فروش</t>
  </si>
  <si>
    <t xml:space="preserve"> کسرمی‌شود: موجودی  کالا در پایان دوره</t>
  </si>
  <si>
    <t>بهای تمام شده کالای فروش رفته</t>
  </si>
  <si>
    <t>هز ینه های عملیاتی:</t>
  </si>
  <si>
    <t>هزینه حقوق کارکنان</t>
  </si>
  <si>
    <t>هزینه آب، برق و تلفن</t>
  </si>
  <si>
    <t>هزینه پذیرایی</t>
  </si>
  <si>
    <t>هزینه ملزومات مصرفی</t>
  </si>
  <si>
    <t>هزینه آگهی و تبلیغات</t>
  </si>
  <si>
    <t>فروش</t>
  </si>
  <si>
    <t>برگشت از فروش و تخفیفات</t>
  </si>
  <si>
    <t xml:space="preserve">خرید </t>
  </si>
  <si>
    <t>برگشت از خرید و تخفیفات</t>
  </si>
  <si>
    <t>موجودی کالای اول دوره</t>
  </si>
  <si>
    <t>هزینه حمل کالا</t>
  </si>
  <si>
    <t>موجودی کالای پایان دوره</t>
  </si>
  <si>
    <t>جمع هزینه های عملیاتی</t>
  </si>
  <si>
    <r>
      <t xml:space="preserve">شر کت بازرگانی </t>
    </r>
    <r>
      <rPr>
        <b/>
        <sz val="12"/>
        <rFont val="Arial"/>
        <family val="2"/>
      </rPr>
      <t>xxx</t>
    </r>
  </si>
  <si>
    <t>سود ناخالص</t>
  </si>
  <si>
    <t xml:space="preserve">                   (تخفیفات نقدی فروش + برگشت از خرید وتخفیفات)- فروش ناخالص = فروش خالص</t>
  </si>
  <si>
    <t>(تخفیفات نقدی خرید + برگشت از خرید و تخفیفات ) - خرید کالا طی دوره + موجودی کالا اول دوره = خرید خالص</t>
  </si>
  <si>
    <t xml:space="preserve">            هزینه حمل  +  خرید خالص  =  بهای تمام شده  کالای خریداری شده</t>
  </si>
  <si>
    <t>موجودی  کالای پایان دوره - بهای تمام شده  کالای آماده فروش = بهای تمام شده  کالای فروش رفته</t>
  </si>
  <si>
    <t>هز ینه های عملیاتی - سودناخالص = سودخالص</t>
  </si>
  <si>
    <t xml:space="preserve">بهای تمام شده  کالای فروش رفته - فروش خالص = سود ناخالص </t>
  </si>
  <si>
    <t>شرکت خدماتی xxx</t>
  </si>
  <si>
    <t>درآمد</t>
  </si>
  <si>
    <t xml:space="preserve"> کسرمی‌شود هزینه ها:</t>
  </si>
  <si>
    <t>هزینه تبلیغات</t>
  </si>
  <si>
    <t>هزینه تلفن</t>
  </si>
  <si>
    <t>هزینه آب و برق</t>
  </si>
  <si>
    <t>هزینه نظافت</t>
  </si>
  <si>
    <t>هزینه حقوق</t>
  </si>
  <si>
    <t>هزینه گاز</t>
  </si>
  <si>
    <t>هزینه ملزومات</t>
  </si>
  <si>
    <t>سایر هزینه ها</t>
  </si>
  <si>
    <t>جمع هزینه ها</t>
  </si>
  <si>
    <t>سود و (زیان) قبل از کسر مالیات     </t>
  </si>
  <si>
    <t>مالیات</t>
  </si>
  <si>
    <t>سود (زیان) ویژه       </t>
  </si>
  <si>
    <t>جدول صورت سود و زیان</t>
  </si>
  <si>
    <t xml:space="preserve">ردیف </t>
  </si>
  <si>
    <t xml:space="preserve">شرح </t>
  </si>
  <si>
    <t xml:space="preserve">مانده سال جاری </t>
  </si>
  <si>
    <t xml:space="preserve">مانده سال قبل </t>
  </si>
  <si>
    <t xml:space="preserve"> </t>
  </si>
  <si>
    <t>کسر می شود: بهای تمام شده کالای فروش رفته</t>
  </si>
  <si>
    <t xml:space="preserve">سود (زیان) ناخالص فروش </t>
  </si>
  <si>
    <t>درآمد ناخالص پیمانکاری / ارائه خدمات</t>
  </si>
  <si>
    <t xml:space="preserve">کسر می شود:بهای تمام شده پیمانکاری / ارائه خدمات </t>
  </si>
  <si>
    <t xml:space="preserve">سود (زیان) ناخالص پیمانکاری/ ارائه خدمات </t>
  </si>
  <si>
    <t xml:space="preserve">سود (زیان) ناخالص </t>
  </si>
  <si>
    <t xml:space="preserve">حقوق، دستمزد و مزایا </t>
  </si>
  <si>
    <t xml:space="preserve">هزینه تبلیغات و بازاریابی </t>
  </si>
  <si>
    <t xml:space="preserve">هزینه مطالبات مشکوک الوصول و سوخت شده </t>
  </si>
  <si>
    <t xml:space="preserve">هزینه حسابرسی و حسابداری </t>
  </si>
  <si>
    <t xml:space="preserve">هزینه مشاوره مالی و حقوقی </t>
  </si>
  <si>
    <t xml:space="preserve">هزینه اجاره محل غیر از کارخانه </t>
  </si>
  <si>
    <t xml:space="preserve">سایر هزینه های فروش، اداری و عمومی </t>
  </si>
  <si>
    <t xml:space="preserve">جمع هزینه های فروش، اداری و عمومی </t>
  </si>
  <si>
    <t xml:space="preserve">سود (زیان) ناشی از فروش ضایعات </t>
  </si>
  <si>
    <t xml:space="preserve">سود (زیان) ناشی از تسعیر دارایی ها و بدهی های ارزی عملیاتی </t>
  </si>
  <si>
    <t xml:space="preserve">سایر درآمدهای عملیاتی </t>
  </si>
  <si>
    <t xml:space="preserve">سایرهزینه های عملیاتی </t>
  </si>
  <si>
    <t xml:space="preserve">خالص سایر درآمدها و هزینه های عملیاتی </t>
  </si>
  <si>
    <t xml:space="preserve">سود (زیان) عملیاتی </t>
  </si>
  <si>
    <t xml:space="preserve">سود (زیان) ناشی از فروش دارایی های غیر منقول </t>
  </si>
  <si>
    <t xml:space="preserve">سود (زیان) ناشی از فروش سایر دارایی ها </t>
  </si>
  <si>
    <t xml:space="preserve">سود (زیان) حاصل از فروش مواد اولیه </t>
  </si>
  <si>
    <t xml:space="preserve">سود (زیان) حاصل از فروش سرمایه گذاری </t>
  </si>
  <si>
    <t xml:space="preserve">سود (زیان) ناشی از تسعیر دارایی ها و بدهی های ارزی غیرمرتبط با عملیات اصلی </t>
  </si>
  <si>
    <t xml:space="preserve">سود سهام/ سهم الشرکه </t>
  </si>
  <si>
    <t xml:space="preserve">سود حاصل از اوراق مشارکت  </t>
  </si>
  <si>
    <t xml:space="preserve">سود سپرده های سرمایه گذاری </t>
  </si>
  <si>
    <t xml:space="preserve">درآمد اجاره </t>
  </si>
  <si>
    <t>کمک های مالی پرداختی</t>
  </si>
  <si>
    <t xml:space="preserve">سایر درآمدها و هزینه های غیر عملیاتی </t>
  </si>
  <si>
    <t xml:space="preserve">خالص سایر درآمدها و هزینه های غیر عملیاتی </t>
  </si>
  <si>
    <t xml:space="preserve">هزینه های مالی </t>
  </si>
  <si>
    <t xml:space="preserve">سود (زیان) ویژه </t>
  </si>
  <si>
    <t>برای سال مالی منتهی به ...</t>
  </si>
  <si>
    <t>سیراف حساب: مرکز فروش، آموزش و خدمات حسابداری و مالیات</t>
  </si>
  <si>
    <t>جهت اطلاع از جدید ترین مباحث مالی و مالیاتی در اینستاگرام سیراف حساب کلیک کنید</t>
  </si>
  <si>
    <t>برا ی دریافت به روز ترین  مطالب کاربردی حسابداری و مالیات در تلگرام سیراف حساب کلیک کنید</t>
  </si>
  <si>
    <t>جهت مطالعه توضیحات بیشتر در مورد این فایل و صورت سود و زیان در حسابداری  روی این لینک کلیک کنید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</si>
</sst>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7" formatCode="_(* #,##0_);_(* \(#,##0\);_(* &quot;-&quot;??_);_(@_)"/>
  </numFmts>
  <fonts count="20" x14ac:knownFonts="1">
    <font>
      <sz val="11"/>
      <color theme="1"/>
      <name val="Calibri"/>
      <family val="2"/>
      <charset val="178"/>
      <scheme val="minor"/>
    </font>
    <font>
      <b/>
      <sz val="12"/>
      <color theme="4" tint="-0.499984740745262"/>
      <name val="B Nazanin"/>
      <charset val="178"/>
    </font>
    <font>
      <b/>
      <sz val="12"/>
      <name val="B Nazanin"/>
      <charset val="178"/>
    </font>
    <font>
      <b/>
      <sz val="12"/>
      <name val="B Titr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Titr"/>
      <charset val="178"/>
    </font>
    <font>
      <b/>
      <i/>
      <sz val="12"/>
      <color theme="4" tint="-0.499984740745262"/>
      <name val="B Nazanin"/>
      <charset val="178"/>
    </font>
    <font>
      <b/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color theme="4" tint="-0.499984740745262"/>
      <name val="B Nazanin"/>
      <charset val="178"/>
    </font>
    <font>
      <sz val="12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  <font>
      <b/>
      <sz val="12"/>
      <color theme="4" tint="-0.499984740745262"/>
      <name val="B Titr"/>
      <charset val="178"/>
    </font>
    <font>
      <b/>
      <sz val="14"/>
      <name val="B Titr"/>
      <charset val="178"/>
    </font>
    <font>
      <b/>
      <sz val="12"/>
      <color rgb="FFFFFFFF"/>
      <name val="B Titr"/>
      <charset val="178"/>
    </font>
    <font>
      <sz val="12"/>
      <color rgb="FF000000"/>
      <name val="B Titr"/>
      <charset val="178"/>
    </font>
    <font>
      <b/>
      <sz val="12"/>
      <color rgb="FF000000"/>
      <name val="B Titr"/>
      <charset val="178"/>
    </font>
    <font>
      <sz val="18"/>
      <color theme="0"/>
      <name val="2  Davat"/>
      <charset val="178"/>
    </font>
    <font>
      <sz val="16"/>
      <color theme="0"/>
      <name val="2  Davat"/>
      <charset val="178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rgb="FF002060"/>
      </bottom>
      <diagonal/>
    </border>
    <border>
      <left style="medium">
        <color theme="4" tint="-0.499984740745262"/>
      </left>
      <right style="medium">
        <color rgb="FF002060"/>
      </right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2060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double">
        <color rgb="FFBFBFBF"/>
      </bottom>
      <diagonal/>
    </border>
    <border>
      <left/>
      <right style="medium">
        <color rgb="FF999999"/>
      </right>
      <top/>
      <bottom style="double">
        <color rgb="FFBFBFBF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BFBFBF"/>
      </bottom>
      <diagonal/>
    </border>
    <border>
      <left/>
      <right style="medium">
        <color rgb="FF999999"/>
      </right>
      <top/>
      <bottom style="medium">
        <color rgb="FFBFBFBF"/>
      </bottom>
      <diagonal/>
    </border>
    <border>
      <left/>
      <right style="medium">
        <color rgb="FFBFBFBF"/>
      </right>
      <top/>
      <bottom style="double">
        <color rgb="FFBFBFBF"/>
      </bottom>
      <diagonal/>
    </border>
    <border>
      <left style="medium">
        <color rgb="FF999999"/>
      </left>
      <right style="medium">
        <color rgb="FF999999"/>
      </right>
      <top/>
      <bottom style="thick">
        <color rgb="FF000000"/>
      </bottom>
      <diagonal/>
    </border>
    <border>
      <left/>
      <right style="medium">
        <color rgb="FF999999"/>
      </right>
      <top/>
      <bottom style="thick">
        <color rgb="FF000000"/>
      </bottom>
      <diagonal/>
    </border>
    <border>
      <left/>
      <right/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3" fontId="2" fillId="3" borderId="7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17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/>
    </xf>
    <xf numFmtId="3" fontId="3" fillId="5" borderId="19" xfId="0" applyNumberFormat="1" applyFont="1" applyFill="1" applyBorder="1" applyAlignment="1">
      <alignment horizontal="center" vertical="center"/>
    </xf>
    <xf numFmtId="3" fontId="3" fillId="5" borderId="20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2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3" borderId="24" xfId="0" applyNumberFormat="1" applyFont="1" applyFill="1" applyBorder="1" applyAlignment="1">
      <alignment horizontal="center"/>
    </xf>
    <xf numFmtId="3" fontId="4" fillId="3" borderId="27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1" fillId="0" borderId="28" xfId="0" applyFont="1" applyBorder="1"/>
    <xf numFmtId="3" fontId="1" fillId="3" borderId="25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/>
    <xf numFmtId="0" fontId="4" fillId="2" borderId="7" xfId="0" applyNumberFormat="1" applyFont="1" applyFill="1" applyBorder="1" applyAlignment="1">
      <alignment horizontal="right" vertical="center"/>
    </xf>
    <xf numFmtId="0" fontId="4" fillId="4" borderId="7" xfId="0" applyFont="1" applyFill="1" applyBorder="1"/>
    <xf numFmtId="3" fontId="4" fillId="2" borderId="7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5" borderId="30" xfId="0" applyNumberFormat="1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4" fillId="3" borderId="3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/>
    <xf numFmtId="0" fontId="10" fillId="0" borderId="0" xfId="0" applyFont="1"/>
    <xf numFmtId="0" fontId="11" fillId="0" borderId="0" xfId="0" applyFont="1"/>
    <xf numFmtId="0" fontId="13" fillId="11" borderId="0" xfId="0" applyFont="1" applyFill="1" applyAlignment="1">
      <alignment horizontal="center" vertical="center" readingOrder="2"/>
    </xf>
    <xf numFmtId="0" fontId="13" fillId="12" borderId="0" xfId="0" applyFont="1" applyFill="1" applyAlignment="1">
      <alignment horizontal="center" vertical="center" readingOrder="2"/>
    </xf>
    <xf numFmtId="0" fontId="13" fillId="13" borderId="0" xfId="0" applyFont="1" applyFill="1" applyAlignment="1">
      <alignment horizontal="center" vertical="center" readingOrder="2"/>
    </xf>
    <xf numFmtId="0" fontId="13" fillId="14" borderId="0" xfId="0" applyFont="1" applyFill="1" applyAlignment="1">
      <alignment horizontal="center" vertical="center" readingOrder="2"/>
    </xf>
    <xf numFmtId="0" fontId="13" fillId="15" borderId="0" xfId="0" applyFont="1" applyFill="1" applyAlignment="1">
      <alignment horizontal="center" vertical="center" readingOrder="2"/>
    </xf>
    <xf numFmtId="0" fontId="13" fillId="16" borderId="0" xfId="0" applyFont="1" applyFill="1" applyAlignment="1">
      <alignment horizontal="center" vertical="center" readingOrder="2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3" fillId="6" borderId="1" xfId="0" applyFont="1" applyFill="1" applyBorder="1"/>
    <xf numFmtId="167" fontId="3" fillId="6" borderId="11" xfId="1" applyNumberFormat="1" applyFont="1" applyFill="1" applyBorder="1" applyAlignment="1">
      <alignment horizontal="center" vertical="center"/>
    </xf>
    <xf numFmtId="167" fontId="3" fillId="6" borderId="3" xfId="1" applyNumberFormat="1" applyFont="1" applyFill="1" applyBorder="1" applyAlignment="1">
      <alignment horizontal="center" vertical="center"/>
    </xf>
    <xf numFmtId="167" fontId="3" fillId="6" borderId="3" xfId="1" applyNumberFormat="1" applyFont="1" applyFill="1" applyBorder="1" applyAlignment="1">
      <alignment vertical="center"/>
    </xf>
    <xf numFmtId="0" fontId="3" fillId="6" borderId="33" xfId="0" applyFont="1" applyFill="1" applyBorder="1"/>
    <xf numFmtId="167" fontId="3" fillId="6" borderId="32" xfId="1" applyNumberFormat="1" applyFont="1" applyFill="1" applyBorder="1" applyAlignment="1">
      <alignment horizontal="center" vertical="center"/>
    </xf>
    <xf numFmtId="167" fontId="3" fillId="6" borderId="34" xfId="1" applyNumberFormat="1" applyFont="1" applyFill="1" applyBorder="1" applyAlignment="1">
      <alignment vertical="center"/>
    </xf>
    <xf numFmtId="0" fontId="3" fillId="6" borderId="6" xfId="0" applyFont="1" applyFill="1" applyBorder="1"/>
    <xf numFmtId="167" fontId="3" fillId="6" borderId="8" xfId="1" applyNumberFormat="1" applyFont="1" applyFill="1" applyBorder="1" applyAlignment="1">
      <alignment horizontal="center" vertical="center"/>
    </xf>
    <xf numFmtId="167" fontId="3" fillId="6" borderId="10" xfId="1" applyNumberFormat="1" applyFont="1" applyFill="1" applyBorder="1" applyAlignment="1">
      <alignment vertical="center"/>
    </xf>
    <xf numFmtId="0" fontId="3" fillId="6" borderId="4" xfId="0" applyFont="1" applyFill="1" applyBorder="1"/>
    <xf numFmtId="167" fontId="3" fillId="6" borderId="7" xfId="1" applyNumberFormat="1" applyFont="1" applyFill="1" applyBorder="1" applyAlignment="1">
      <alignment horizontal="center" vertical="center"/>
    </xf>
    <xf numFmtId="167" fontId="3" fillId="6" borderId="5" xfId="1" applyNumberFormat="1" applyFont="1" applyFill="1" applyBorder="1" applyAlignment="1">
      <alignment vertical="center"/>
    </xf>
    <xf numFmtId="167" fontId="3" fillId="6" borderId="34" xfId="1" applyNumberFormat="1" applyFont="1" applyFill="1" applyBorder="1" applyAlignment="1">
      <alignment horizontal="center" vertical="center"/>
    </xf>
    <xf numFmtId="38" fontId="3" fillId="6" borderId="34" xfId="1" applyNumberFormat="1" applyFont="1" applyFill="1" applyBorder="1" applyAlignment="1">
      <alignment horizontal="center" vertical="center"/>
    </xf>
    <xf numFmtId="167" fontId="3" fillId="6" borderId="10" xfId="1" applyNumberFormat="1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 wrapText="1" readingOrder="2"/>
    </xf>
    <xf numFmtId="0" fontId="15" fillId="7" borderId="35" xfId="0" applyFont="1" applyFill="1" applyBorder="1" applyAlignment="1">
      <alignment horizontal="center" vertical="center" wrapText="1" readingOrder="2"/>
    </xf>
    <xf numFmtId="0" fontId="16" fillId="0" borderId="36" xfId="0" applyFont="1" applyBorder="1" applyAlignment="1">
      <alignment horizontal="center" vertical="center" wrapText="1" readingOrder="1"/>
    </xf>
    <xf numFmtId="0" fontId="16" fillId="0" borderId="36" xfId="0" applyFont="1" applyBorder="1" applyAlignment="1">
      <alignment horizontal="center" vertical="center" wrapText="1" readingOrder="2"/>
    </xf>
    <xf numFmtId="167" fontId="16" fillId="0" borderId="35" xfId="1" applyNumberFormat="1" applyFont="1" applyBorder="1" applyAlignment="1">
      <alignment horizontal="center" vertical="center" wrapText="1" readingOrder="1"/>
    </xf>
    <xf numFmtId="0" fontId="16" fillId="0" borderId="38" xfId="0" applyFont="1" applyBorder="1" applyAlignment="1">
      <alignment horizontal="center" vertical="center" wrapText="1" readingOrder="1"/>
    </xf>
    <xf numFmtId="0" fontId="16" fillId="0" borderId="38" xfId="0" applyFont="1" applyBorder="1" applyAlignment="1">
      <alignment horizontal="center" vertical="center" wrapText="1" readingOrder="2"/>
    </xf>
    <xf numFmtId="167" fontId="16" fillId="0" borderId="37" xfId="1" applyNumberFormat="1" applyFont="1" applyBorder="1" applyAlignment="1">
      <alignment horizontal="center" vertical="center" wrapText="1" readingOrder="1"/>
    </xf>
    <xf numFmtId="0" fontId="17" fillId="9" borderId="36" xfId="0" applyFont="1" applyFill="1" applyBorder="1" applyAlignment="1">
      <alignment horizontal="center" vertical="center" wrapText="1" readingOrder="1"/>
    </xf>
    <xf numFmtId="0" fontId="17" fillId="9" borderId="36" xfId="0" applyFont="1" applyFill="1" applyBorder="1" applyAlignment="1">
      <alignment horizontal="center" vertical="center" wrapText="1" readingOrder="2"/>
    </xf>
    <xf numFmtId="167" fontId="17" fillId="9" borderId="36" xfId="1" applyNumberFormat="1" applyFont="1" applyFill="1" applyBorder="1" applyAlignment="1">
      <alignment horizontal="center" vertical="center" wrapText="1" readingOrder="1"/>
    </xf>
    <xf numFmtId="167" fontId="17" fillId="9" borderId="35" xfId="1" applyNumberFormat="1" applyFont="1" applyFill="1" applyBorder="1" applyAlignment="1">
      <alignment horizontal="center" vertical="center" wrapText="1" readingOrder="1"/>
    </xf>
    <xf numFmtId="0" fontId="16" fillId="0" borderId="40" xfId="0" applyFont="1" applyBorder="1" applyAlignment="1">
      <alignment horizontal="center" vertical="center" wrapText="1" readingOrder="1"/>
    </xf>
    <xf numFmtId="0" fontId="16" fillId="0" borderId="40" xfId="0" applyFont="1" applyBorder="1" applyAlignment="1">
      <alignment horizontal="center" vertical="center" wrapText="1" readingOrder="2"/>
    </xf>
    <xf numFmtId="167" fontId="16" fillId="0" borderId="39" xfId="1" applyNumberFormat="1" applyFont="1" applyBorder="1" applyAlignment="1">
      <alignment horizontal="center" vertical="center" wrapText="1" readingOrder="1"/>
    </xf>
    <xf numFmtId="0" fontId="17" fillId="9" borderId="38" xfId="0" applyFont="1" applyFill="1" applyBorder="1" applyAlignment="1">
      <alignment horizontal="center" vertical="center" wrapText="1" readingOrder="1"/>
    </xf>
    <xf numFmtId="0" fontId="17" fillId="9" borderId="38" xfId="0" applyFont="1" applyFill="1" applyBorder="1" applyAlignment="1">
      <alignment horizontal="center" vertical="center" wrapText="1" readingOrder="2"/>
    </xf>
    <xf numFmtId="167" fontId="17" fillId="9" borderId="41" xfId="1" applyNumberFormat="1" applyFont="1" applyFill="1" applyBorder="1" applyAlignment="1">
      <alignment horizontal="center" vertical="center" wrapText="1" readingOrder="1"/>
    </xf>
    <xf numFmtId="167" fontId="17" fillId="9" borderId="37" xfId="1" applyNumberFormat="1" applyFont="1" applyFill="1" applyBorder="1" applyAlignment="1">
      <alignment horizontal="center" vertical="center" wrapText="1" readingOrder="1"/>
    </xf>
    <xf numFmtId="0" fontId="15" fillId="10" borderId="36" xfId="0" applyFont="1" applyFill="1" applyBorder="1" applyAlignment="1">
      <alignment horizontal="center" vertical="center" wrapText="1" readingOrder="1"/>
    </xf>
    <xf numFmtId="0" fontId="15" fillId="10" borderId="36" xfId="0" applyFont="1" applyFill="1" applyBorder="1" applyAlignment="1">
      <alignment horizontal="center" vertical="center" wrapText="1" readingOrder="2"/>
    </xf>
    <xf numFmtId="167" fontId="15" fillId="10" borderId="36" xfId="1" applyNumberFormat="1" applyFont="1" applyFill="1" applyBorder="1" applyAlignment="1">
      <alignment horizontal="center" vertical="center" wrapText="1" readingOrder="1"/>
    </xf>
    <xf numFmtId="167" fontId="15" fillId="10" borderId="35" xfId="1" applyNumberFormat="1" applyFont="1" applyFill="1" applyBorder="1" applyAlignment="1">
      <alignment horizontal="center" vertical="center" wrapText="1" readingOrder="1"/>
    </xf>
    <xf numFmtId="167" fontId="16" fillId="0" borderId="36" xfId="1" applyNumberFormat="1" applyFont="1" applyBorder="1" applyAlignment="1">
      <alignment horizontal="center" vertical="center" wrapText="1" readingOrder="1"/>
    </xf>
    <xf numFmtId="167" fontId="16" fillId="0" borderId="38" xfId="1" applyNumberFormat="1" applyFont="1" applyBorder="1" applyAlignment="1">
      <alignment horizontal="center" vertical="center" wrapText="1" readingOrder="1"/>
    </xf>
    <xf numFmtId="167" fontId="17" fillId="9" borderId="38" xfId="1" applyNumberFormat="1" applyFont="1" applyFill="1" applyBorder="1" applyAlignment="1">
      <alignment horizontal="center" vertical="center" wrapText="1" readingOrder="1"/>
    </xf>
    <xf numFmtId="0" fontId="15" fillId="10" borderId="43" xfId="0" applyFont="1" applyFill="1" applyBorder="1" applyAlignment="1">
      <alignment horizontal="center" vertical="center" wrapText="1" readingOrder="1"/>
    </xf>
    <xf numFmtId="0" fontId="15" fillId="10" borderId="43" xfId="0" applyFont="1" applyFill="1" applyBorder="1" applyAlignment="1">
      <alignment horizontal="center" vertical="center" wrapText="1" readingOrder="2"/>
    </xf>
    <xf numFmtId="167" fontId="15" fillId="10" borderId="43" xfId="1" applyNumberFormat="1" applyFont="1" applyFill="1" applyBorder="1" applyAlignment="1">
      <alignment horizontal="center" vertical="center" wrapText="1" readingOrder="1"/>
    </xf>
    <xf numFmtId="167" fontId="15" fillId="10" borderId="42" xfId="1" applyNumberFormat="1" applyFont="1" applyFill="1" applyBorder="1" applyAlignment="1">
      <alignment horizontal="center" vertical="center" wrapText="1" readingOrder="1"/>
    </xf>
    <xf numFmtId="167" fontId="17" fillId="8" borderId="36" xfId="1" applyNumberFormat="1" applyFont="1" applyFill="1" applyBorder="1" applyAlignment="1">
      <alignment horizontal="center" vertical="center" wrapText="1" readingOrder="1"/>
    </xf>
    <xf numFmtId="0" fontId="17" fillId="10" borderId="36" xfId="0" applyFont="1" applyFill="1" applyBorder="1" applyAlignment="1">
      <alignment horizontal="center" vertical="center" wrapText="1" readingOrder="1"/>
    </xf>
    <xf numFmtId="0" fontId="17" fillId="10" borderId="36" xfId="0" applyFont="1" applyFill="1" applyBorder="1" applyAlignment="1">
      <alignment horizontal="center" vertical="center" wrapText="1" readingOrder="2"/>
    </xf>
    <xf numFmtId="167" fontId="17" fillId="10" borderId="35" xfId="1" applyNumberFormat="1" applyFont="1" applyFill="1" applyBorder="1" applyAlignment="1">
      <alignment horizontal="center" vertical="center" wrapText="1" readingOrder="1"/>
    </xf>
    <xf numFmtId="0" fontId="14" fillId="5" borderId="44" xfId="0" applyFont="1" applyFill="1" applyBorder="1" applyAlignment="1">
      <alignment horizontal="center" vertical="center" wrapText="1" readingOrder="2"/>
    </xf>
    <xf numFmtId="0" fontId="14" fillId="5" borderId="36" xfId="0" applyFont="1" applyFill="1" applyBorder="1" applyAlignment="1">
      <alignment horizontal="center" vertical="center" wrapText="1" readingOrder="2"/>
    </xf>
    <xf numFmtId="0" fontId="14" fillId="5" borderId="45" xfId="0" applyFont="1" applyFill="1" applyBorder="1" applyAlignment="1">
      <alignment horizontal="center" vertical="center" wrapText="1" readingOrder="2"/>
    </xf>
    <xf numFmtId="0" fontId="14" fillId="5" borderId="46" xfId="0" applyFont="1" applyFill="1" applyBorder="1" applyAlignment="1">
      <alignment horizontal="center" vertical="center" wrapText="1" readingOrder="2"/>
    </xf>
    <xf numFmtId="167" fontId="16" fillId="0" borderId="38" xfId="1" applyNumberFormat="1" applyFont="1" applyFill="1" applyBorder="1" applyAlignment="1">
      <alignment horizontal="center" vertical="center" wrapText="1" readingOrder="1"/>
    </xf>
    <xf numFmtId="167" fontId="16" fillId="0" borderId="40" xfId="1" applyNumberFormat="1" applyFont="1" applyFill="1" applyBorder="1" applyAlignment="1">
      <alignment horizontal="center" vertical="center" wrapText="1" readingOrder="1"/>
    </xf>
    <xf numFmtId="167" fontId="16" fillId="0" borderId="36" xfId="1" applyNumberFormat="1" applyFont="1" applyFill="1" applyBorder="1" applyAlignment="1">
      <alignment horizontal="left" vertical="center" wrapText="1" readingOrder="1"/>
    </xf>
    <xf numFmtId="0" fontId="18" fillId="17" borderId="0" xfId="2" applyFont="1" applyFill="1" applyAlignment="1" applyProtection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19" fillId="17" borderId="0" xfId="2" applyFont="1" applyFill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hyperlink" Target="https://sirafhesab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14</xdr:row>
      <xdr:rowOff>33338</xdr:rowOff>
    </xdr:from>
    <xdr:to>
      <xdr:col>0</xdr:col>
      <xdr:colOff>433387</xdr:colOff>
      <xdr:row>15</xdr:row>
      <xdr:rowOff>161925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A932D9C-6E8A-4AC2-8728-520785676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75938" y="2767013"/>
          <a:ext cx="338138" cy="31908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17</xdr:row>
      <xdr:rowOff>28576</xdr:rowOff>
    </xdr:from>
    <xdr:to>
      <xdr:col>0</xdr:col>
      <xdr:colOff>476250</xdr:colOff>
      <xdr:row>19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0B8BDF8-6CDF-4642-883B-AD043A469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33075" y="3238501"/>
          <a:ext cx="390524" cy="3714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9525</xdr:rowOff>
    </xdr:from>
    <xdr:to>
      <xdr:col>0</xdr:col>
      <xdr:colOff>485775</xdr:colOff>
      <xdr:row>12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F78252F-9925-4904-9136-744B96CB6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23550" y="2219325"/>
          <a:ext cx="457200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20</xdr:row>
      <xdr:rowOff>57149</xdr:rowOff>
    </xdr:from>
    <xdr:to>
      <xdr:col>0</xdr:col>
      <xdr:colOff>523875</xdr:colOff>
      <xdr:row>22</xdr:row>
      <xdr:rowOff>247649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6DDDAB3-DCA2-425D-AD6A-B9429E6D1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385450" y="3724274"/>
          <a:ext cx="466726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2428875</xdr:colOff>
      <xdr:row>10</xdr:row>
      <xdr:rowOff>295274</xdr:rowOff>
    </xdr:to>
    <xdr:pic>
      <xdr:nvPicPr>
        <xdr:cNvPr id="11" name="Pictur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6E45DC-E0DE-47D2-9499-FDA277574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94050" y="0"/>
          <a:ext cx="7915275" cy="220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sirafhesab/" TargetMode="External"/><Relationship Id="rId2" Type="http://schemas.openxmlformats.org/officeDocument/2006/relationships/hyperlink" Target="https://sirafhesab.ir/" TargetMode="External"/><Relationship Id="rId1" Type="http://schemas.openxmlformats.org/officeDocument/2006/relationships/hyperlink" Target="https://instagram.com/sirafhesab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sirafhesab.ir/blog/%D8%A2%D9%85%D9%88%D8%B2%D8%B4/P1181-%D8%B5%D9%88%D8%B1%D8%AA-%D8%B3%D9%88%D8%AF-%D9%88-%D8%B2%DB%8C%D8%A7%D9%86-%D8%AF%D8%B1-%D8%AD%D8%B3%D8%A7%D8%A8%D8%AF%D8%A7%D8%B1%DB%8C-%DA%86%DB%8C%D8%B3%D8%AA-%D9%88-%DA%86%D8%B7%D9%88%D8%B1-%D9%85%D8%AD%D8%A7%D8%B3%D8%A8%D9%87-%D9%85%DB%8C%D8%B4%D9%88%D8%AF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C319-E682-4665-A132-320EE0C170C1}">
  <sheetPr>
    <tabColor rgb="FFFF0000"/>
  </sheetPr>
  <dimension ref="A1:J23"/>
  <sheetViews>
    <sheetView rightToLeft="1" tabSelected="1" workbookViewId="0">
      <selection activeCell="J22" sqref="J22"/>
    </sheetView>
  </sheetViews>
  <sheetFormatPr defaultRowHeight="15" x14ac:dyDescent="0.25"/>
  <cols>
    <col min="9" max="9" width="32" customWidth="1"/>
  </cols>
  <sheetData>
    <row r="1" spans="1:10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24.75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23.25" customHeight="1" x14ac:dyDescent="0.25">
      <c r="A12" s="139" t="s">
        <v>100</v>
      </c>
      <c r="B12" s="139"/>
      <c r="C12" s="139"/>
      <c r="D12" s="139"/>
      <c r="E12" s="139"/>
      <c r="F12" s="139"/>
      <c r="G12" s="139"/>
      <c r="H12" s="139"/>
      <c r="I12" s="139"/>
      <c r="J12" s="64"/>
    </row>
    <row r="13" spans="1:10" ht="12.75" customHeight="1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3.75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64"/>
    </row>
    <row r="15" spans="1:10" x14ac:dyDescent="0.25">
      <c r="A15" s="142" t="s">
        <v>101</v>
      </c>
      <c r="B15" s="142"/>
      <c r="C15" s="142"/>
      <c r="D15" s="142"/>
      <c r="E15" s="142"/>
      <c r="F15" s="142"/>
      <c r="G15" s="142"/>
      <c r="H15" s="142"/>
      <c r="I15" s="142"/>
      <c r="J15" s="64"/>
    </row>
    <row r="16" spans="1:10" ht="18" customHeight="1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64"/>
    </row>
    <row r="17" spans="1:10" ht="4.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64"/>
    </row>
    <row r="18" spans="1:10" x14ac:dyDescent="0.25">
      <c r="A18" s="142" t="s">
        <v>102</v>
      </c>
      <c r="B18" s="142"/>
      <c r="C18" s="142"/>
      <c r="D18" s="142"/>
      <c r="E18" s="142"/>
      <c r="F18" s="142"/>
      <c r="G18" s="142"/>
      <c r="H18" s="142"/>
      <c r="I18" s="142"/>
      <c r="J18" s="64"/>
    </row>
    <row r="19" spans="1:10" ht="15.75" customHeight="1" x14ac:dyDescent="0.25">
      <c r="A19" s="142"/>
      <c r="B19" s="142"/>
      <c r="C19" s="142"/>
      <c r="D19" s="142"/>
      <c r="E19" s="142"/>
      <c r="F19" s="142"/>
      <c r="G19" s="142"/>
      <c r="H19" s="142"/>
      <c r="I19" s="142"/>
      <c r="J19" s="64"/>
    </row>
    <row r="20" spans="1:10" ht="3.75" customHeight="1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64"/>
    </row>
    <row r="21" spans="1:10" ht="5.25" customHeight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64"/>
    </row>
    <row r="22" spans="1:10" x14ac:dyDescent="0.25">
      <c r="A22" s="142" t="s">
        <v>103</v>
      </c>
      <c r="B22" s="142"/>
      <c r="C22" s="142"/>
      <c r="D22" s="142"/>
      <c r="E22" s="142"/>
      <c r="F22" s="142"/>
      <c r="G22" s="142"/>
      <c r="H22" s="142"/>
      <c r="I22" s="142"/>
      <c r="J22" s="64"/>
    </row>
    <row r="23" spans="1:10" ht="19.5" customHeight="1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64"/>
    </row>
  </sheetData>
  <sheetProtection algorithmName="SHA-512" hashValue="ETyyJzX7p5wBujoeyUx+Gi6WZn1weDJHMb7p6CSaH3mLT1vmqh1VMAglKb8kIG6CYu4ehNBMGsPQG4ozGwDP7g==" saltValue="OGSOvDvP6HkEJSvtxLN9xg==" spinCount="100000" sheet="1" objects="1" scenarios="1"/>
  <mergeCells count="7">
    <mergeCell ref="A12:I13"/>
    <mergeCell ref="A14:I14"/>
    <mergeCell ref="A15:I16"/>
    <mergeCell ref="A17:I17"/>
    <mergeCell ref="A18:I20"/>
    <mergeCell ref="A21:I21"/>
    <mergeCell ref="A22:I23"/>
  </mergeCells>
  <hyperlinks>
    <hyperlink ref="A15:I15" r:id="rId1" display="جهت اطلاع از جدید ترین مباحث مالی و مالیاتی در اینستاگرام سیراف حساب کلیک کنید" xr:uid="{C0F15747-D020-4C49-8E32-0238BE0421E3}"/>
    <hyperlink ref="A12:I12" r:id="rId2" display="سیراف حساب: مرکز فروش، آموزش و خدمات حسابداری و مالیات" xr:uid="{ABF1B173-535C-47E2-96DE-E9F4B455AEAA}"/>
    <hyperlink ref="A18:I20" r:id="rId3" display="برا ی دریافت به روز ترین  مطالب کاربردی حسابداری و مالیات در تلگرام پرشین حساب کلیک کنید" xr:uid="{8B386F48-B81E-4301-8DC7-5B0D514DE6C3}"/>
    <hyperlink ref="A22:I23" r:id="rId4" display="جهت مطالعه توضیحات بیشتر در مورد این فایل و شرح کامل ماده  131 قانون مالیات  مستقیم  روی این لینک کلیک کنید" xr:uid="{BF90484A-B401-4CD0-93D6-52A49B230D41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B1:S32"/>
  <sheetViews>
    <sheetView rightToLeft="1" zoomScaleNormal="100" workbookViewId="0">
      <selection activeCell="F19" sqref="F19"/>
    </sheetView>
  </sheetViews>
  <sheetFormatPr defaultColWidth="8.875" defaultRowHeight="19.149999999999999" customHeight="1" x14ac:dyDescent="0.55000000000000004"/>
  <cols>
    <col min="1" max="1" width="2.375" style="2" customWidth="1"/>
    <col min="2" max="2" width="37.5" style="2" customWidth="1"/>
    <col min="3" max="6" width="15.75" style="2" customWidth="1"/>
    <col min="7" max="7" width="3.625" style="2" customWidth="1"/>
    <col min="8" max="8" width="25.75" style="2" bestFit="1" customWidth="1"/>
    <col min="9" max="9" width="12.375" style="2" bestFit="1" customWidth="1"/>
    <col min="10" max="18" width="8.875" style="2"/>
    <col min="19" max="19" width="13" style="2" customWidth="1"/>
    <col min="20" max="16384" width="8.875" style="2"/>
  </cols>
  <sheetData>
    <row r="1" spans="2:19" ht="19.149999999999999" customHeight="1" x14ac:dyDescent="0.55000000000000004">
      <c r="B1" s="55" t="s">
        <v>36</v>
      </c>
      <c r="C1" s="56"/>
      <c r="D1" s="56"/>
      <c r="E1" s="56"/>
      <c r="F1" s="57"/>
      <c r="G1" s="1"/>
    </row>
    <row r="2" spans="2:19" ht="18.75" customHeight="1" thickBot="1" x14ac:dyDescent="0.6">
      <c r="B2" s="58" t="s">
        <v>0</v>
      </c>
      <c r="C2" s="59"/>
      <c r="D2" s="59"/>
      <c r="E2" s="59"/>
      <c r="F2" s="60"/>
      <c r="G2" s="1"/>
    </row>
    <row r="3" spans="2:19" ht="24.75" customHeight="1" thickBot="1" x14ac:dyDescent="0.6">
      <c r="B3" s="61" t="s">
        <v>1</v>
      </c>
      <c r="C3" s="62"/>
      <c r="D3" s="62"/>
      <c r="E3" s="62"/>
      <c r="F3" s="63"/>
      <c r="G3" s="1"/>
      <c r="H3" s="7" t="s">
        <v>28</v>
      </c>
      <c r="I3" s="8">
        <v>20000000</v>
      </c>
      <c r="K3" s="67" t="s">
        <v>38</v>
      </c>
      <c r="L3" s="67"/>
      <c r="M3" s="67"/>
      <c r="N3" s="67"/>
      <c r="O3" s="67"/>
      <c r="P3" s="67"/>
      <c r="Q3" s="67"/>
      <c r="R3" s="67"/>
      <c r="S3" s="67"/>
    </row>
    <row r="4" spans="2:19" ht="19.149999999999999" customHeight="1" x14ac:dyDescent="0.55000000000000004">
      <c r="B4" s="44" t="s">
        <v>6</v>
      </c>
      <c r="C4" s="36"/>
      <c r="D4" s="37"/>
      <c r="E4" s="36"/>
      <c r="F4" s="5"/>
      <c r="G4" s="1"/>
      <c r="H4" s="9" t="s">
        <v>29</v>
      </c>
      <c r="I4" s="10">
        <v>350000</v>
      </c>
    </row>
    <row r="5" spans="2:19" ht="19.149999999999999" customHeight="1" thickBot="1" x14ac:dyDescent="0.6">
      <c r="B5" s="45" t="s">
        <v>7</v>
      </c>
      <c r="C5" s="3"/>
      <c r="D5" s="4"/>
      <c r="E5" s="3"/>
      <c r="F5" s="5">
        <v>20000000</v>
      </c>
      <c r="H5" s="11" t="s">
        <v>9</v>
      </c>
      <c r="I5" s="12">
        <v>400000</v>
      </c>
    </row>
    <row r="6" spans="2:19" ht="19.149999999999999" customHeight="1" thickBot="1" x14ac:dyDescent="0.6">
      <c r="B6" s="45" t="s">
        <v>8</v>
      </c>
      <c r="C6" s="23"/>
      <c r="D6" s="4"/>
      <c r="E6" s="3">
        <v>350000</v>
      </c>
      <c r="F6" s="4"/>
      <c r="H6" s="50"/>
      <c r="I6" s="50"/>
    </row>
    <row r="7" spans="2:19" ht="18.75" customHeight="1" thickBot="1" x14ac:dyDescent="0.6">
      <c r="B7" s="45" t="s">
        <v>9</v>
      </c>
      <c r="C7" s="3"/>
      <c r="D7" s="4"/>
      <c r="E7" s="24">
        <v>400000</v>
      </c>
      <c r="F7" s="22">
        <f>E6+E7</f>
        <v>750000</v>
      </c>
      <c r="H7" s="52" t="s">
        <v>32</v>
      </c>
      <c r="I7" s="8">
        <v>4000000</v>
      </c>
    </row>
    <row r="8" spans="2:19" ht="27.75" customHeight="1" x14ac:dyDescent="0.55000000000000004">
      <c r="B8" s="46" t="s">
        <v>10</v>
      </c>
      <c r="C8" s="15"/>
      <c r="D8" s="16"/>
      <c r="E8" s="15"/>
      <c r="F8" s="40">
        <f>F5-F7</f>
        <v>19250000</v>
      </c>
      <c r="H8" s="20" t="s">
        <v>30</v>
      </c>
      <c r="I8" s="21">
        <v>5000000</v>
      </c>
      <c r="K8" s="68" t="s">
        <v>39</v>
      </c>
      <c r="L8" s="68"/>
      <c r="M8" s="68"/>
      <c r="N8" s="68"/>
      <c r="O8" s="68"/>
      <c r="P8" s="68"/>
      <c r="Q8" s="68"/>
      <c r="R8" s="68"/>
      <c r="S8" s="68"/>
    </row>
    <row r="9" spans="2:19" ht="19.149999999999999" customHeight="1" x14ac:dyDescent="0.55000000000000004">
      <c r="B9" s="45" t="s">
        <v>11</v>
      </c>
      <c r="C9" s="15"/>
      <c r="D9" s="16"/>
      <c r="E9" s="15"/>
      <c r="F9" s="16"/>
      <c r="H9" s="9" t="s">
        <v>31</v>
      </c>
      <c r="I9" s="49">
        <v>80000</v>
      </c>
    </row>
    <row r="10" spans="2:19" ht="19.149999999999999" customHeight="1" thickBot="1" x14ac:dyDescent="0.6">
      <c r="B10" s="45" t="s">
        <v>12</v>
      </c>
      <c r="C10" s="35"/>
      <c r="D10" s="16"/>
      <c r="E10" s="43">
        <v>4000000</v>
      </c>
      <c r="F10" s="25"/>
      <c r="G10" s="34"/>
      <c r="H10" s="51" t="s">
        <v>15</v>
      </c>
      <c r="I10" s="12">
        <v>30000</v>
      </c>
      <c r="J10" s="53"/>
    </row>
    <row r="11" spans="2:19" ht="19.149999999999999" customHeight="1" thickBot="1" x14ac:dyDescent="0.6">
      <c r="B11" s="45" t="s">
        <v>13</v>
      </c>
      <c r="C11" s="38"/>
      <c r="D11" s="27">
        <v>5000000</v>
      </c>
      <c r="E11" s="26"/>
      <c r="F11" s="27"/>
      <c r="H11" s="50"/>
      <c r="I11" s="50"/>
    </row>
    <row r="12" spans="2:19" ht="27" customHeight="1" thickBot="1" x14ac:dyDescent="0.6">
      <c r="B12" s="45" t="s">
        <v>14</v>
      </c>
      <c r="C12" s="26">
        <v>80000</v>
      </c>
      <c r="D12" s="27"/>
      <c r="E12" s="26"/>
      <c r="F12" s="39"/>
      <c r="H12" s="13" t="s">
        <v>33</v>
      </c>
      <c r="I12" s="14">
        <v>700000</v>
      </c>
      <c r="K12" s="69" t="s">
        <v>40</v>
      </c>
      <c r="L12" s="69"/>
      <c r="M12" s="69"/>
      <c r="N12" s="69"/>
      <c r="O12" s="69"/>
      <c r="P12" s="69"/>
      <c r="Q12" s="69"/>
      <c r="R12" s="69"/>
      <c r="S12" s="69"/>
    </row>
    <row r="13" spans="2:19" ht="19.149999999999999" customHeight="1" thickBot="1" x14ac:dyDescent="0.6">
      <c r="B13" s="45" t="s">
        <v>15</v>
      </c>
      <c r="C13" s="28">
        <v>30000</v>
      </c>
      <c r="D13" s="22">
        <f>C12+C13</f>
        <v>110000</v>
      </c>
      <c r="E13" s="26"/>
      <c r="F13" s="27"/>
      <c r="H13" s="18"/>
      <c r="I13" s="18"/>
    </row>
    <row r="14" spans="2:19" ht="28.5" customHeight="1" thickBot="1" x14ac:dyDescent="0.6">
      <c r="B14" s="46" t="s">
        <v>16</v>
      </c>
      <c r="C14" s="26"/>
      <c r="D14" s="41">
        <f>D11-D13</f>
        <v>4890000</v>
      </c>
      <c r="E14" s="26"/>
      <c r="F14" s="27"/>
      <c r="H14" s="19"/>
      <c r="I14" s="19"/>
    </row>
    <row r="15" spans="2:19" ht="28.5" customHeight="1" thickBot="1" x14ac:dyDescent="0.6">
      <c r="B15" s="45" t="s">
        <v>17</v>
      </c>
      <c r="C15" s="26"/>
      <c r="D15" s="27">
        <v>700000</v>
      </c>
      <c r="E15" s="26"/>
      <c r="F15" s="27"/>
      <c r="H15" s="13" t="s">
        <v>34</v>
      </c>
      <c r="I15" s="14">
        <v>400000</v>
      </c>
      <c r="K15" s="70" t="s">
        <v>41</v>
      </c>
      <c r="L15" s="70"/>
      <c r="M15" s="70"/>
      <c r="N15" s="70"/>
      <c r="O15" s="70"/>
      <c r="P15" s="70"/>
      <c r="Q15" s="70"/>
      <c r="R15" s="70"/>
      <c r="S15" s="70"/>
    </row>
    <row r="16" spans="2:19" ht="24" customHeight="1" thickBot="1" x14ac:dyDescent="0.6">
      <c r="B16" s="46" t="s">
        <v>18</v>
      </c>
      <c r="C16" s="26"/>
      <c r="D16" s="29"/>
      <c r="E16" s="48">
        <f>D14+D15</f>
        <v>5590000</v>
      </c>
      <c r="F16" s="27"/>
      <c r="H16" s="6"/>
      <c r="I16" s="6"/>
    </row>
    <row r="17" spans="2:19" ht="26.25" customHeight="1" x14ac:dyDescent="0.55000000000000004">
      <c r="B17" s="45" t="s">
        <v>19</v>
      </c>
      <c r="C17" s="26"/>
      <c r="D17" s="27"/>
      <c r="E17" s="42">
        <f>E10+E16</f>
        <v>9590000</v>
      </c>
      <c r="F17" s="27"/>
      <c r="H17" s="7" t="s">
        <v>4</v>
      </c>
      <c r="I17" s="8">
        <v>150000</v>
      </c>
      <c r="K17" s="72" t="s">
        <v>43</v>
      </c>
      <c r="L17" s="72"/>
      <c r="M17" s="72"/>
      <c r="N17" s="72"/>
      <c r="O17" s="72"/>
      <c r="P17" s="72"/>
      <c r="Q17" s="72"/>
      <c r="R17" s="72"/>
      <c r="S17" s="72"/>
    </row>
    <row r="18" spans="2:19" ht="19.149999999999999" customHeight="1" thickBot="1" x14ac:dyDescent="0.6">
      <c r="B18" s="45" t="s">
        <v>20</v>
      </c>
      <c r="C18" s="26"/>
      <c r="D18" s="27"/>
      <c r="E18" s="3">
        <v>400000</v>
      </c>
      <c r="F18" s="27"/>
      <c r="H18" s="9" t="s">
        <v>24</v>
      </c>
      <c r="I18" s="10">
        <v>250000</v>
      </c>
    </row>
    <row r="19" spans="2:19" ht="19.149999999999999" customHeight="1" x14ac:dyDescent="0.55000000000000004">
      <c r="B19" s="47" t="s">
        <v>21</v>
      </c>
      <c r="C19" s="26"/>
      <c r="D19" s="27"/>
      <c r="E19" s="29"/>
      <c r="F19" s="22">
        <f>E17-E18</f>
        <v>9190000</v>
      </c>
      <c r="H19" s="9" t="s">
        <v>3</v>
      </c>
      <c r="I19" s="10">
        <v>300000</v>
      </c>
    </row>
    <row r="20" spans="2:19" ht="27" customHeight="1" x14ac:dyDescent="0.55000000000000004">
      <c r="B20" s="46" t="s">
        <v>37</v>
      </c>
      <c r="C20" s="26"/>
      <c r="D20" s="27"/>
      <c r="E20" s="26"/>
      <c r="F20" s="48">
        <f>F8-F19</f>
        <v>10060000</v>
      </c>
      <c r="H20" s="9" t="s">
        <v>25</v>
      </c>
      <c r="I20" s="10">
        <v>100000</v>
      </c>
    </row>
    <row r="21" spans="2:19" ht="19.149999999999999" customHeight="1" x14ac:dyDescent="0.55000000000000004">
      <c r="B21" s="45" t="s">
        <v>22</v>
      </c>
      <c r="C21" s="26"/>
      <c r="D21" s="27"/>
      <c r="E21" s="26"/>
      <c r="F21" s="27"/>
      <c r="H21" s="9" t="s">
        <v>26</v>
      </c>
      <c r="I21" s="10">
        <v>400000</v>
      </c>
    </row>
    <row r="22" spans="2:19" ht="19.149999999999999" customHeight="1" x14ac:dyDescent="0.55000000000000004">
      <c r="B22" s="45" t="s">
        <v>4</v>
      </c>
      <c r="C22" s="26"/>
      <c r="D22" s="27"/>
      <c r="E22" s="26">
        <v>150000</v>
      </c>
      <c r="F22" s="27"/>
      <c r="H22" s="9" t="s">
        <v>27</v>
      </c>
      <c r="I22" s="10">
        <v>250000</v>
      </c>
    </row>
    <row r="23" spans="2:19" ht="19.149999999999999" customHeight="1" x14ac:dyDescent="0.55000000000000004">
      <c r="B23" s="45" t="s">
        <v>24</v>
      </c>
      <c r="C23" s="26"/>
      <c r="D23" s="27"/>
      <c r="E23" s="26">
        <v>250000</v>
      </c>
      <c r="F23" s="27"/>
      <c r="H23" s="9" t="s">
        <v>23</v>
      </c>
      <c r="I23" s="10">
        <v>650000</v>
      </c>
    </row>
    <row r="24" spans="2:19" ht="19.149999999999999" customHeight="1" thickBot="1" x14ac:dyDescent="0.6">
      <c r="B24" s="45" t="s">
        <v>3</v>
      </c>
      <c r="C24" s="26"/>
      <c r="D24" s="27"/>
      <c r="E24" s="26">
        <v>300000</v>
      </c>
      <c r="F24" s="27"/>
      <c r="H24" s="11" t="s">
        <v>2</v>
      </c>
      <c r="I24" s="12">
        <v>400000</v>
      </c>
    </row>
    <row r="25" spans="2:19" ht="19.149999999999999" customHeight="1" x14ac:dyDescent="0.55000000000000004">
      <c r="B25" s="45" t="s">
        <v>25</v>
      </c>
      <c r="C25" s="26"/>
      <c r="D25" s="27"/>
      <c r="E25" s="26">
        <v>100000</v>
      </c>
      <c r="F25" s="27"/>
      <c r="I25" s="17"/>
    </row>
    <row r="26" spans="2:19" ht="24" customHeight="1" x14ac:dyDescent="0.55000000000000004">
      <c r="B26" s="45" t="s">
        <v>26</v>
      </c>
      <c r="C26" s="26"/>
      <c r="D26" s="27"/>
      <c r="E26" s="26">
        <v>400000</v>
      </c>
      <c r="F26" s="27"/>
      <c r="K26" s="71" t="s">
        <v>42</v>
      </c>
      <c r="L26" s="71"/>
      <c r="M26" s="71"/>
      <c r="N26" s="71"/>
      <c r="O26" s="71"/>
      <c r="P26" s="71"/>
      <c r="Q26" s="71"/>
      <c r="R26" s="71"/>
      <c r="S26" s="71"/>
    </row>
    <row r="27" spans="2:19" ht="19.149999999999999" customHeight="1" x14ac:dyDescent="0.55000000000000004">
      <c r="B27" s="45" t="s">
        <v>27</v>
      </c>
      <c r="C27" s="26"/>
      <c r="D27" s="27"/>
      <c r="E27" s="26">
        <v>250000</v>
      </c>
      <c r="F27" s="27"/>
      <c r="I27" s="17"/>
    </row>
    <row r="28" spans="2:19" ht="19.149999999999999" customHeight="1" x14ac:dyDescent="0.55000000000000004">
      <c r="B28" s="54" t="s">
        <v>23</v>
      </c>
      <c r="C28" s="26"/>
      <c r="D28" s="27"/>
      <c r="E28" s="26">
        <v>650000</v>
      </c>
      <c r="F28" s="27"/>
    </row>
    <row r="29" spans="2:19" ht="19.149999999999999" customHeight="1" x14ac:dyDescent="0.55000000000000004">
      <c r="B29" s="45" t="s">
        <v>2</v>
      </c>
      <c r="C29" s="26"/>
      <c r="D29" s="27"/>
      <c r="E29" s="26">
        <v>400000</v>
      </c>
      <c r="F29" s="27"/>
    </row>
    <row r="30" spans="2:19" ht="19.149999999999999" customHeight="1" x14ac:dyDescent="0.55000000000000004">
      <c r="B30" s="45" t="s">
        <v>35</v>
      </c>
      <c r="C30" s="26"/>
      <c r="D30" s="27"/>
      <c r="E30" s="31"/>
      <c r="F30" s="30">
        <f>SUM(E22:E29)</f>
        <v>2500000</v>
      </c>
    </row>
    <row r="31" spans="2:19" ht="28.5" customHeight="1" thickBot="1" x14ac:dyDescent="0.6">
      <c r="B31" s="46" t="s">
        <v>5</v>
      </c>
      <c r="C31" s="32"/>
      <c r="D31" s="33"/>
      <c r="E31" s="32"/>
      <c r="F31" s="48">
        <f>F20-F30</f>
        <v>7560000</v>
      </c>
    </row>
    <row r="32" spans="2:19" ht="19.149999999999999" customHeight="1" x14ac:dyDescent="0.55000000000000004">
      <c r="E32" s="17"/>
    </row>
  </sheetData>
  <mergeCells count="9">
    <mergeCell ref="K12:S12"/>
    <mergeCell ref="K15:S15"/>
    <mergeCell ref="K17:S17"/>
    <mergeCell ref="K26:S26"/>
    <mergeCell ref="B1:F1"/>
    <mergeCell ref="B2:F2"/>
    <mergeCell ref="B3:F3"/>
    <mergeCell ref="K8:S8"/>
    <mergeCell ref="K3:S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7602-AD24-4F84-B7CD-143931A35168}">
  <sheetPr>
    <tabColor theme="8" tint="0.39997558519241921"/>
  </sheetPr>
  <dimension ref="A1:D19"/>
  <sheetViews>
    <sheetView rightToLeft="1" workbookViewId="0">
      <selection activeCell="B13" sqref="B13"/>
    </sheetView>
  </sheetViews>
  <sheetFormatPr defaultRowHeight="15" x14ac:dyDescent="0.25"/>
  <cols>
    <col min="1" max="1" width="23.5" customWidth="1"/>
    <col min="2" max="2" width="37.75" customWidth="1"/>
    <col min="3" max="3" width="34.375" customWidth="1"/>
  </cols>
  <sheetData>
    <row r="1" spans="1:4" ht="28.5" x14ac:dyDescent="0.75">
      <c r="A1" s="73" t="s">
        <v>44</v>
      </c>
      <c r="B1" s="74"/>
      <c r="C1" s="75"/>
      <c r="D1" s="65"/>
    </row>
    <row r="2" spans="1:4" ht="28.5" x14ac:dyDescent="0.75">
      <c r="A2" s="76" t="s">
        <v>0</v>
      </c>
      <c r="B2" s="77"/>
      <c r="C2" s="78"/>
      <c r="D2" s="65"/>
    </row>
    <row r="3" spans="1:4" ht="29.25" thickBot="1" x14ac:dyDescent="0.8">
      <c r="A3" s="79" t="s">
        <v>1</v>
      </c>
      <c r="B3" s="80"/>
      <c r="C3" s="81"/>
      <c r="D3" s="65"/>
    </row>
    <row r="4" spans="1:4" ht="26.25" thickBot="1" x14ac:dyDescent="0.75">
      <c r="A4" s="82" t="s">
        <v>45</v>
      </c>
      <c r="B4" s="83"/>
      <c r="C4" s="84">
        <v>120000000</v>
      </c>
      <c r="D4" s="65"/>
    </row>
    <row r="5" spans="1:4" ht="26.25" thickBot="1" x14ac:dyDescent="0.75">
      <c r="A5" s="82" t="s">
        <v>46</v>
      </c>
      <c r="B5" s="83"/>
      <c r="C5" s="85"/>
      <c r="D5" s="65"/>
    </row>
    <row r="6" spans="1:4" ht="26.25" thickBot="1" x14ac:dyDescent="0.75">
      <c r="A6" s="86" t="s">
        <v>47</v>
      </c>
      <c r="B6" s="87">
        <v>700000</v>
      </c>
      <c r="C6" s="88"/>
      <c r="D6" s="65"/>
    </row>
    <row r="7" spans="1:4" ht="26.25" thickBot="1" x14ac:dyDescent="0.75">
      <c r="A7" s="89" t="s">
        <v>48</v>
      </c>
      <c r="B7" s="90">
        <v>600000</v>
      </c>
      <c r="C7" s="91"/>
      <c r="D7" s="65"/>
    </row>
    <row r="8" spans="1:4" ht="26.25" thickBot="1" x14ac:dyDescent="0.75">
      <c r="A8" s="89" t="s">
        <v>49</v>
      </c>
      <c r="B8" s="90">
        <v>800000</v>
      </c>
      <c r="C8" s="91"/>
      <c r="D8" s="65"/>
    </row>
    <row r="9" spans="1:4" ht="26.25" thickBot="1" x14ac:dyDescent="0.75">
      <c r="A9" s="92" t="s">
        <v>50</v>
      </c>
      <c r="B9" s="93">
        <v>8000000</v>
      </c>
      <c r="C9" s="94"/>
      <c r="D9" s="65"/>
    </row>
    <row r="10" spans="1:4" ht="26.25" thickBot="1" x14ac:dyDescent="0.75">
      <c r="A10" s="82" t="s">
        <v>51</v>
      </c>
      <c r="B10" s="83">
        <v>20000000</v>
      </c>
      <c r="C10" s="85"/>
      <c r="D10" s="65"/>
    </row>
    <row r="11" spans="1:4" ht="26.25" thickBot="1" x14ac:dyDescent="0.75">
      <c r="A11" s="86" t="s">
        <v>52</v>
      </c>
      <c r="B11" s="87">
        <v>12000000</v>
      </c>
      <c r="C11" s="88"/>
      <c r="D11" s="65"/>
    </row>
    <row r="12" spans="1:4" ht="26.25" thickBot="1" x14ac:dyDescent="0.75">
      <c r="A12" s="89" t="s">
        <v>3</v>
      </c>
      <c r="B12" s="90">
        <v>6000000</v>
      </c>
      <c r="C12" s="91"/>
      <c r="D12" s="65"/>
    </row>
    <row r="13" spans="1:4" ht="26.25" thickBot="1" x14ac:dyDescent="0.75">
      <c r="A13" s="82" t="s">
        <v>4</v>
      </c>
      <c r="B13" s="83">
        <v>5000000</v>
      </c>
      <c r="C13" s="85"/>
      <c r="D13" s="65"/>
    </row>
    <row r="14" spans="1:4" ht="26.25" thickBot="1" x14ac:dyDescent="0.75">
      <c r="A14" s="86" t="s">
        <v>53</v>
      </c>
      <c r="B14" s="87">
        <v>7000000</v>
      </c>
      <c r="C14" s="88"/>
      <c r="D14" s="65"/>
    </row>
    <row r="15" spans="1:4" ht="26.25" thickBot="1" x14ac:dyDescent="0.75">
      <c r="A15" s="89" t="s">
        <v>54</v>
      </c>
      <c r="B15" s="90">
        <v>5000000</v>
      </c>
      <c r="C15" s="91"/>
      <c r="D15" s="65"/>
    </row>
    <row r="16" spans="1:4" ht="26.25" thickBot="1" x14ac:dyDescent="0.75">
      <c r="A16" s="86"/>
      <c r="B16" s="87" t="s">
        <v>55</v>
      </c>
      <c r="C16" s="95">
        <f>SUM(B6:B15)</f>
        <v>65100000</v>
      </c>
      <c r="D16" s="65"/>
    </row>
    <row r="17" spans="1:4" ht="26.25" thickBot="1" x14ac:dyDescent="0.75">
      <c r="A17" s="86" t="s">
        <v>56</v>
      </c>
      <c r="B17" s="87"/>
      <c r="C17" s="95">
        <f>C4-C16</f>
        <v>54900000</v>
      </c>
      <c r="D17" s="65"/>
    </row>
    <row r="18" spans="1:4" ht="26.25" thickBot="1" x14ac:dyDescent="0.75">
      <c r="A18" s="86" t="s">
        <v>57</v>
      </c>
      <c r="B18" s="87"/>
      <c r="C18" s="96">
        <f>-C17*25%</f>
        <v>-13725000</v>
      </c>
      <c r="D18" s="65"/>
    </row>
    <row r="19" spans="1:4" ht="26.25" thickBot="1" x14ac:dyDescent="0.75">
      <c r="A19" s="89" t="s">
        <v>58</v>
      </c>
      <c r="B19" s="90"/>
      <c r="C19" s="97">
        <f>C17+C18</f>
        <v>41175000</v>
      </c>
      <c r="D19" s="6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00AA-3556-499B-B914-7DE180D5781A}">
  <sheetPr>
    <tabColor theme="7" tint="0.39997558519241921"/>
  </sheetPr>
  <dimension ref="A1:E38"/>
  <sheetViews>
    <sheetView rightToLeft="1" topLeftCell="A31" workbookViewId="0">
      <selection activeCell="C38" sqref="C38"/>
    </sheetView>
  </sheetViews>
  <sheetFormatPr defaultRowHeight="15" x14ac:dyDescent="0.25"/>
  <cols>
    <col min="1" max="1" width="20.875" customWidth="1"/>
    <col min="2" max="2" width="59.625" customWidth="1"/>
    <col min="3" max="3" width="26" customWidth="1"/>
    <col min="4" max="4" width="21" customWidth="1"/>
  </cols>
  <sheetData>
    <row r="1" spans="1:5" ht="29.25" thickBot="1" x14ac:dyDescent="0.5">
      <c r="A1" s="132" t="s">
        <v>59</v>
      </c>
      <c r="B1" s="132"/>
      <c r="C1" s="132"/>
      <c r="D1" s="133"/>
      <c r="E1" s="66"/>
    </row>
    <row r="2" spans="1:5" ht="25.5" customHeight="1" thickBot="1" x14ac:dyDescent="0.5">
      <c r="A2" s="134" t="s">
        <v>99</v>
      </c>
      <c r="B2" s="134"/>
      <c r="C2" s="134"/>
      <c r="D2" s="135"/>
      <c r="E2" s="66"/>
    </row>
    <row r="3" spans="1:5" ht="25.5" customHeight="1" thickBot="1" x14ac:dyDescent="0.5">
      <c r="A3" s="98" t="s">
        <v>60</v>
      </c>
      <c r="B3" s="98" t="s">
        <v>61</v>
      </c>
      <c r="C3" s="98" t="s">
        <v>62</v>
      </c>
      <c r="D3" s="99" t="s">
        <v>63</v>
      </c>
      <c r="E3" s="66"/>
    </row>
    <row r="4" spans="1:5" ht="30" customHeight="1" thickBot="1" x14ac:dyDescent="0.5">
      <c r="A4" s="100">
        <v>1</v>
      </c>
      <c r="B4" s="101" t="s">
        <v>10</v>
      </c>
      <c r="C4" s="138">
        <v>1000000000</v>
      </c>
      <c r="D4" s="102" t="s">
        <v>64</v>
      </c>
      <c r="E4" s="66"/>
    </row>
    <row r="5" spans="1:5" ht="30" customHeight="1" thickBot="1" x14ac:dyDescent="0.5">
      <c r="A5" s="103">
        <v>2</v>
      </c>
      <c r="B5" s="104" t="s">
        <v>65</v>
      </c>
      <c r="C5" s="136">
        <v>500000000</v>
      </c>
      <c r="D5" s="105" t="s">
        <v>64</v>
      </c>
      <c r="E5" s="66"/>
    </row>
    <row r="6" spans="1:5" ht="30" customHeight="1" thickTop="1" thickBot="1" x14ac:dyDescent="0.5">
      <c r="A6" s="107">
        <v>3</v>
      </c>
      <c r="B6" s="107" t="s">
        <v>66</v>
      </c>
      <c r="C6" s="107">
        <f>C4-C5</f>
        <v>500000000</v>
      </c>
      <c r="D6" s="107" t="s">
        <v>64</v>
      </c>
      <c r="E6" s="66"/>
    </row>
    <row r="7" spans="1:5" ht="30" customHeight="1" thickBot="1" x14ac:dyDescent="0.5">
      <c r="A7" s="110">
        <v>4</v>
      </c>
      <c r="B7" s="111" t="s">
        <v>67</v>
      </c>
      <c r="C7" s="137">
        <v>600000000</v>
      </c>
      <c r="D7" s="112" t="s">
        <v>64</v>
      </c>
      <c r="E7" s="66"/>
    </row>
    <row r="8" spans="1:5" ht="30" customHeight="1" thickBot="1" x14ac:dyDescent="0.5">
      <c r="A8" s="103">
        <v>5</v>
      </c>
      <c r="B8" s="104" t="s">
        <v>68</v>
      </c>
      <c r="C8" s="136">
        <v>200000000</v>
      </c>
      <c r="D8" s="105" t="s">
        <v>64</v>
      </c>
      <c r="E8" s="66"/>
    </row>
    <row r="9" spans="1:5" ht="30" customHeight="1" thickTop="1" thickBot="1" x14ac:dyDescent="0.5">
      <c r="A9" s="113">
        <v>6</v>
      </c>
      <c r="B9" s="114" t="s">
        <v>69</v>
      </c>
      <c r="C9" s="115">
        <f>C7-C8</f>
        <v>400000000</v>
      </c>
      <c r="D9" s="116" t="s">
        <v>64</v>
      </c>
      <c r="E9" s="66"/>
    </row>
    <row r="10" spans="1:5" ht="30" customHeight="1" thickTop="1" thickBot="1" x14ac:dyDescent="0.5">
      <c r="A10" s="117">
        <v>7</v>
      </c>
      <c r="B10" s="118" t="s">
        <v>70</v>
      </c>
      <c r="C10" s="119">
        <f>C6+C9</f>
        <v>900000000</v>
      </c>
      <c r="D10" s="120" t="s">
        <v>64</v>
      </c>
      <c r="E10" s="66"/>
    </row>
    <row r="11" spans="1:5" ht="30" customHeight="1" thickBot="1" x14ac:dyDescent="0.5">
      <c r="A11" s="100">
        <v>8</v>
      </c>
      <c r="B11" s="101" t="s">
        <v>71</v>
      </c>
      <c r="C11" s="121">
        <v>500000000</v>
      </c>
      <c r="D11" s="102" t="s">
        <v>64</v>
      </c>
      <c r="E11" s="66"/>
    </row>
    <row r="12" spans="1:5" ht="30" customHeight="1" thickBot="1" x14ac:dyDescent="0.5">
      <c r="A12" s="100">
        <v>9</v>
      </c>
      <c r="B12" s="101" t="s">
        <v>72</v>
      </c>
      <c r="C12" s="121">
        <v>20000000</v>
      </c>
      <c r="D12" s="102" t="s">
        <v>64</v>
      </c>
      <c r="E12" s="66"/>
    </row>
    <row r="13" spans="1:5" ht="30" customHeight="1" thickBot="1" x14ac:dyDescent="0.5">
      <c r="A13" s="100">
        <v>11</v>
      </c>
      <c r="B13" s="101" t="s">
        <v>73</v>
      </c>
      <c r="C13" s="121">
        <v>10000000</v>
      </c>
      <c r="D13" s="102" t="s">
        <v>64</v>
      </c>
      <c r="E13" s="66"/>
    </row>
    <row r="14" spans="1:5" ht="30" customHeight="1" thickBot="1" x14ac:dyDescent="0.5">
      <c r="A14" s="100">
        <v>11</v>
      </c>
      <c r="B14" s="101" t="s">
        <v>74</v>
      </c>
      <c r="C14" s="121">
        <v>30000000</v>
      </c>
      <c r="D14" s="102" t="s">
        <v>64</v>
      </c>
      <c r="E14" s="66"/>
    </row>
    <row r="15" spans="1:5" ht="30" customHeight="1" thickBot="1" x14ac:dyDescent="0.5">
      <c r="A15" s="100">
        <v>12</v>
      </c>
      <c r="B15" s="101" t="s">
        <v>75</v>
      </c>
      <c r="C15" s="121">
        <v>25000000</v>
      </c>
      <c r="D15" s="102" t="s">
        <v>64</v>
      </c>
      <c r="E15" s="66"/>
    </row>
    <row r="16" spans="1:5" ht="30" customHeight="1" thickBot="1" x14ac:dyDescent="0.5">
      <c r="A16" s="100">
        <v>13</v>
      </c>
      <c r="B16" s="101" t="s">
        <v>76</v>
      </c>
      <c r="C16" s="121">
        <v>18000000</v>
      </c>
      <c r="D16" s="102" t="s">
        <v>64</v>
      </c>
      <c r="E16" s="66"/>
    </row>
    <row r="17" spans="1:5" ht="30" customHeight="1" thickBot="1" x14ac:dyDescent="0.5">
      <c r="A17" s="103">
        <v>14</v>
      </c>
      <c r="B17" s="104" t="s">
        <v>77</v>
      </c>
      <c r="C17" s="122">
        <v>30000000</v>
      </c>
      <c r="D17" s="105" t="s">
        <v>64</v>
      </c>
      <c r="E17" s="66"/>
    </row>
    <row r="18" spans="1:5" ht="30" customHeight="1" thickTop="1" thickBot="1" x14ac:dyDescent="0.5">
      <c r="A18" s="106">
        <v>15</v>
      </c>
      <c r="B18" s="107" t="s">
        <v>78</v>
      </c>
      <c r="C18" s="108">
        <f>SUM(C11:C17)</f>
        <v>633000000</v>
      </c>
      <c r="D18" s="109" t="s">
        <v>64</v>
      </c>
      <c r="E18" s="66"/>
    </row>
    <row r="19" spans="1:5" ht="30" customHeight="1" thickBot="1" x14ac:dyDescent="0.5">
      <c r="A19" s="100">
        <v>11</v>
      </c>
      <c r="B19" s="101" t="s">
        <v>79</v>
      </c>
      <c r="C19" s="121">
        <v>0</v>
      </c>
      <c r="D19" s="102" t="s">
        <v>64</v>
      </c>
      <c r="E19" s="66"/>
    </row>
    <row r="20" spans="1:5" ht="46.5" customHeight="1" thickBot="1" x14ac:dyDescent="0.5">
      <c r="A20" s="100">
        <v>11</v>
      </c>
      <c r="B20" s="101" t="s">
        <v>80</v>
      </c>
      <c r="C20" s="121">
        <v>0</v>
      </c>
      <c r="D20" s="102" t="s">
        <v>64</v>
      </c>
      <c r="E20" s="66"/>
    </row>
    <row r="21" spans="1:5" ht="30" customHeight="1" thickBot="1" x14ac:dyDescent="0.5">
      <c r="A21" s="100">
        <v>18</v>
      </c>
      <c r="B21" s="101" t="s">
        <v>81</v>
      </c>
      <c r="C21" s="121">
        <v>200000000</v>
      </c>
      <c r="D21" s="102" t="s">
        <v>64</v>
      </c>
      <c r="E21" s="66"/>
    </row>
    <row r="22" spans="1:5" ht="30" customHeight="1" thickBot="1" x14ac:dyDescent="0.5">
      <c r="A22" s="103">
        <v>19</v>
      </c>
      <c r="B22" s="104" t="s">
        <v>82</v>
      </c>
      <c r="C22" s="122">
        <v>-100000000</v>
      </c>
      <c r="D22" s="105" t="s">
        <v>64</v>
      </c>
      <c r="E22" s="66"/>
    </row>
    <row r="23" spans="1:5" ht="30" customHeight="1" thickTop="1" thickBot="1" x14ac:dyDescent="0.5">
      <c r="A23" s="113">
        <v>22</v>
      </c>
      <c r="B23" s="114" t="s">
        <v>83</v>
      </c>
      <c r="C23" s="123">
        <f>C21+C22</f>
        <v>100000000</v>
      </c>
      <c r="D23" s="116" t="s">
        <v>64</v>
      </c>
      <c r="E23" s="66"/>
    </row>
    <row r="24" spans="1:5" ht="30" customHeight="1" thickTop="1" thickBot="1" x14ac:dyDescent="0.5">
      <c r="A24" s="124">
        <v>21</v>
      </c>
      <c r="B24" s="125" t="s">
        <v>84</v>
      </c>
      <c r="C24" s="126">
        <f>C10-C18+C23</f>
        <v>367000000</v>
      </c>
      <c r="D24" s="127" t="s">
        <v>64</v>
      </c>
      <c r="E24" s="66"/>
    </row>
    <row r="25" spans="1:5" ht="30" customHeight="1" thickTop="1" thickBot="1" x14ac:dyDescent="0.5">
      <c r="A25" s="100">
        <v>22</v>
      </c>
      <c r="B25" s="101" t="s">
        <v>85</v>
      </c>
      <c r="C25" s="121">
        <v>0</v>
      </c>
      <c r="D25" s="102" t="s">
        <v>64</v>
      </c>
      <c r="E25" s="66"/>
    </row>
    <row r="26" spans="1:5" ht="30" customHeight="1" thickBot="1" x14ac:dyDescent="0.5">
      <c r="A26" s="100">
        <v>23</v>
      </c>
      <c r="B26" s="101" t="s">
        <v>86</v>
      </c>
      <c r="C26" s="121">
        <v>0</v>
      </c>
      <c r="D26" s="102" t="s">
        <v>64</v>
      </c>
      <c r="E26" s="66"/>
    </row>
    <row r="27" spans="1:5" ht="30" customHeight="1" thickBot="1" x14ac:dyDescent="0.5">
      <c r="A27" s="100">
        <v>24</v>
      </c>
      <c r="B27" s="101" t="s">
        <v>87</v>
      </c>
      <c r="C27" s="121">
        <v>0</v>
      </c>
      <c r="D27" s="102" t="s">
        <v>64</v>
      </c>
      <c r="E27" s="66"/>
    </row>
    <row r="28" spans="1:5" ht="30" customHeight="1" thickBot="1" x14ac:dyDescent="0.5">
      <c r="A28" s="100">
        <v>25</v>
      </c>
      <c r="B28" s="101" t="s">
        <v>88</v>
      </c>
      <c r="C28" s="121">
        <v>0</v>
      </c>
      <c r="D28" s="102" t="s">
        <v>64</v>
      </c>
      <c r="E28" s="66"/>
    </row>
    <row r="29" spans="1:5" ht="46.5" customHeight="1" thickBot="1" x14ac:dyDescent="0.5">
      <c r="A29" s="100">
        <v>21</v>
      </c>
      <c r="B29" s="101" t="s">
        <v>89</v>
      </c>
      <c r="C29" s="121">
        <v>0</v>
      </c>
      <c r="D29" s="102" t="s">
        <v>64</v>
      </c>
      <c r="E29" s="66"/>
    </row>
    <row r="30" spans="1:5" ht="30" customHeight="1" thickBot="1" x14ac:dyDescent="0.5">
      <c r="A30" s="100">
        <v>21</v>
      </c>
      <c r="B30" s="101" t="s">
        <v>90</v>
      </c>
      <c r="C30" s="121">
        <v>0</v>
      </c>
      <c r="D30" s="102" t="s">
        <v>64</v>
      </c>
      <c r="E30" s="66"/>
    </row>
    <row r="31" spans="1:5" ht="30" customHeight="1" thickBot="1" x14ac:dyDescent="0.5">
      <c r="A31" s="100">
        <v>28</v>
      </c>
      <c r="B31" s="101" t="s">
        <v>91</v>
      </c>
      <c r="C31" s="121">
        <v>0</v>
      </c>
      <c r="D31" s="102" t="s">
        <v>64</v>
      </c>
      <c r="E31" s="66"/>
    </row>
    <row r="32" spans="1:5" ht="30" customHeight="1" thickBot="1" x14ac:dyDescent="0.5">
      <c r="A32" s="100">
        <v>29</v>
      </c>
      <c r="B32" s="101" t="s">
        <v>92</v>
      </c>
      <c r="C32" s="121">
        <v>0</v>
      </c>
      <c r="D32" s="102" t="s">
        <v>64</v>
      </c>
      <c r="E32" s="66"/>
    </row>
    <row r="33" spans="1:5" ht="30" customHeight="1" thickBot="1" x14ac:dyDescent="0.5">
      <c r="A33" s="100">
        <v>31</v>
      </c>
      <c r="B33" s="101" t="s">
        <v>93</v>
      </c>
      <c r="C33" s="121">
        <v>20000000</v>
      </c>
      <c r="D33" s="102" t="s">
        <v>64</v>
      </c>
      <c r="E33" s="66"/>
    </row>
    <row r="34" spans="1:5" ht="30" customHeight="1" thickBot="1" x14ac:dyDescent="0.5">
      <c r="A34" s="100">
        <v>31</v>
      </c>
      <c r="B34" s="101" t="s">
        <v>94</v>
      </c>
      <c r="C34" s="128">
        <v>-5000000</v>
      </c>
      <c r="D34" s="102" t="s">
        <v>64</v>
      </c>
      <c r="E34" s="66"/>
    </row>
    <row r="35" spans="1:5" ht="30" customHeight="1" thickBot="1" x14ac:dyDescent="0.5">
      <c r="A35" s="103">
        <v>32</v>
      </c>
      <c r="B35" s="104" t="s">
        <v>95</v>
      </c>
      <c r="C35" s="122">
        <v>0</v>
      </c>
      <c r="D35" s="105" t="s">
        <v>64</v>
      </c>
      <c r="E35" s="66"/>
    </row>
    <row r="36" spans="1:5" ht="30" customHeight="1" thickTop="1" thickBot="1" x14ac:dyDescent="0.5">
      <c r="A36" s="106">
        <v>33</v>
      </c>
      <c r="B36" s="107" t="s">
        <v>96</v>
      </c>
      <c r="C36" s="108">
        <f>C33+C34+C35</f>
        <v>15000000</v>
      </c>
      <c r="D36" s="109" t="s">
        <v>64</v>
      </c>
      <c r="E36" s="66"/>
    </row>
    <row r="37" spans="1:5" ht="30" customHeight="1" thickBot="1" x14ac:dyDescent="0.5">
      <c r="A37" s="100">
        <v>34</v>
      </c>
      <c r="B37" s="101" t="s">
        <v>97</v>
      </c>
      <c r="C37" s="121">
        <v>-2000000</v>
      </c>
      <c r="D37" s="102" t="s">
        <v>64</v>
      </c>
      <c r="E37" s="66"/>
    </row>
    <row r="38" spans="1:5" ht="30" customHeight="1" thickBot="1" x14ac:dyDescent="0.5">
      <c r="A38" s="129">
        <v>35</v>
      </c>
      <c r="B38" s="130" t="s">
        <v>98</v>
      </c>
      <c r="C38" s="130">
        <f>C24+C36+C37</f>
        <v>380000000</v>
      </c>
      <c r="D38" s="131" t="s">
        <v>64</v>
      </c>
      <c r="E38" s="66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سیراف حساب</vt:lpstr>
      <vt:lpstr>صورت سود و زیان شرکت بازرگانی</vt:lpstr>
      <vt:lpstr>صورت سود و زیان شرکت خدماتی</vt:lpstr>
      <vt:lpstr>صورت سو و زیان در اظهارنامه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jaliz</dc:creator>
  <cp:lastModifiedBy>Mohamad</cp:lastModifiedBy>
  <cp:lastPrinted>2021-11-14T06:50:27Z</cp:lastPrinted>
  <dcterms:created xsi:type="dcterms:W3CDTF">2021-11-01T04:51:41Z</dcterms:created>
  <dcterms:modified xsi:type="dcterms:W3CDTF">2022-06-13T17:52:54Z</dcterms:modified>
</cp:coreProperties>
</file>